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<sst xmlns="http://schemas.openxmlformats.org/spreadsheetml/2006/main" count="464" uniqueCount="134">
  <si>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</si>
  <si>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</si>
  <si>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</si>
  <si>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</si>
  <si>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</si>
  <si>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</si>
  <si>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</si>
  <si>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</si>
  <si>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</si>
  <si>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</si>
  <si>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</si>
  <si>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</si>
  <si>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</si>
  <si>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</si>
  <si>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</si>
  <si>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</si>
  <si>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</si>
  <si>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</si>
  <si>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</si>
  <si>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</si>
  <si>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</si>
  <si>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</si>
  <si>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</si>
  <si>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</si>
  <si>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</si>
  <si>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</si>
  <si>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</si>
  <si>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</si>
  <si>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</si>
  <si>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</si>
  <si>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</si>
  <si>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</si>
  <si>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</si>
  <si>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</si>
  <si>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</si>
  <si>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</si>
  <si>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</si>
  <si>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</si>
  <si>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</si>
  <si>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</si>
  <si>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</si>
  <si>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</si>
  <si>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</si>
  <si>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</si>
  <si>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</si>
  <si>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</si>
  <si>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</si>
  <si>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</si>
  <si>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</si>
  <si>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</si>
  <si>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</si>
  <si>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</si>
  <si>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</si>
  <si>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</si>
  <si>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</si>
  <si>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</si>
  <si>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</si>
  <si>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</si>
  <si>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</si>
  <si>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</si>
  <si>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</si>
  <si>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</si>
  <si>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</si>
  <si>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</si>
  <si>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</si>
  <si>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</si>
  <si>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</si>
  <si>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</si>
  <si>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</si>
  <si>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</si>
  <si>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</si>
  <si>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</si>
  <si>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</si>
  <si>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</si>
  <si>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</si>
  <si>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</si>
  <si>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</si>
  <si>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</si>
  <si>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</si>
  <si>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</si>
  <si>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</si>
  <si>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</si>
  <si>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</si>
  <si>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</si>
  <si>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</si>
  <si>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</si>
  <si>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</si>
  <si>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</si>
  <si>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</si>
  <si>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</si>
  <si>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</si>
  <si>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</si>
  <si>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</si>
  <si>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</si>
  <si>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</si>
  <si>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</si>
  <si>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</si>
  <si>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</si>
  <si>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</si>
  <si>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</si>
  <si>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</si>
  <si>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</si>
  <si>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</si>
  <si>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</si>
  <si>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</si>
  <si>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</si>
  <si>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</si>
  <si>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</si>
  <si>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</si>
  <si>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</si>
  <si>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</si>
  <si>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</si>
  <si>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</si>
  <si>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</si>
  <si>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</si>
  <si>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</si>
  <si>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</si>
  <si>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</si>
  <si>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</si>
  <si>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</si>
  <si>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</si>
  <si>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</si>
  <si>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</si>
  <si>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</si>
  <si>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</si>
  <si>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</si>
  <si>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</si>
  <si>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</si>
  <si>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</si>
  <si>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t>станом на 11.12.2018</t>
  </si>
  <si>
    <r>
      <t xml:space="preserve">станом на 11.12.2018р.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</si>
  <si>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</si>
  <si>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</si>
  <si>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11.12.2018р.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</si>
</sst>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4.4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0397605"/>
        <c:axId val="55410338"/>
      </c:lineChart>
      <c:catAx>
        <c:axId val="503976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10338"/>
        <c:crosses val="autoZero"/>
        <c:auto val="0"/>
        <c:lblOffset val="100"/>
        <c:tickLblSkip val="1"/>
        <c:noMultiLvlLbl val="0"/>
      </c:catAx>
      <c:valAx>
        <c:axId val="554103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9760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32991531"/>
        <c:axId val="57319920"/>
      </c:lineChart>
      <c:catAx>
        <c:axId val="329915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19920"/>
        <c:crosses val="autoZero"/>
        <c:auto val="0"/>
        <c:lblOffset val="100"/>
        <c:tickLblSkip val="1"/>
        <c:noMultiLvlLbl val="0"/>
      </c:catAx>
      <c:valAx>
        <c:axId val="57319920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9153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51557681"/>
        <c:axId val="10518462"/>
      </c:lineChart>
      <c:catAx>
        <c:axId val="515576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18462"/>
        <c:crosses val="autoZero"/>
        <c:auto val="0"/>
        <c:lblOffset val="100"/>
        <c:tickLblSkip val="1"/>
        <c:noMultiLvlLbl val="0"/>
      </c:catAx>
      <c:valAx>
        <c:axId val="1051846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576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4615207"/>
        <c:axId val="19826620"/>
      </c:lineChart>
      <c:catAx>
        <c:axId val="46152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26620"/>
        <c:crosses val="autoZero"/>
        <c:auto val="0"/>
        <c:lblOffset val="100"/>
        <c:tickLblSkip val="1"/>
        <c:noMultiLvlLbl val="0"/>
      </c:catAx>
      <c:valAx>
        <c:axId val="1982662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1520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11.12.2018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0254733"/>
        <c:axId val="44409194"/>
      </c:bar3DChart>
      <c:catAx>
        <c:axId val="5025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09194"/>
        <c:crosses val="autoZero"/>
        <c:auto val="1"/>
        <c:lblOffset val="100"/>
        <c:tickLblSkip val="1"/>
        <c:noMultiLvlLbl val="0"/>
      </c:catAx>
      <c:valAx>
        <c:axId val="44409194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54733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4064739"/>
        <c:axId val="34037832"/>
      </c:bar3DChart>
      <c:catAx>
        <c:axId val="6406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037832"/>
        <c:crosses val="autoZero"/>
        <c:auto val="1"/>
        <c:lblOffset val="100"/>
        <c:tickLblSkip val="1"/>
        <c:noMultiLvlLbl val="0"/>
      </c:catAx>
      <c:valAx>
        <c:axId val="34037832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64739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8737595"/>
        <c:axId val="30004800"/>
      </c:lineChart>
      <c:catAx>
        <c:axId val="387375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04800"/>
        <c:crosses val="autoZero"/>
        <c:auto val="0"/>
        <c:lblOffset val="100"/>
        <c:tickLblSkip val="1"/>
        <c:noMultiLvlLbl val="0"/>
      </c:catAx>
      <c:valAx>
        <c:axId val="300048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7375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8668225"/>
        <c:axId val="59969678"/>
      </c:lineChart>
      <c:catAx>
        <c:axId val="286682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69678"/>
        <c:crosses val="autoZero"/>
        <c:auto val="0"/>
        <c:lblOffset val="100"/>
        <c:tickLblSkip val="1"/>
        <c:noMultiLvlLbl val="0"/>
      </c:catAx>
      <c:valAx>
        <c:axId val="5996967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682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4262455"/>
        <c:axId val="17459468"/>
      </c:lineChart>
      <c:catAx>
        <c:axId val="542624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59468"/>
        <c:crosses val="autoZero"/>
        <c:auto val="0"/>
        <c:lblOffset val="100"/>
        <c:tickLblSkip val="1"/>
        <c:noMultiLvlLbl val="0"/>
      </c:catAx>
      <c:valAx>
        <c:axId val="1745946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6245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201757"/>
        <c:axId val="35317562"/>
      </c:lineChart>
      <c:catAx>
        <c:axId val="22017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17562"/>
        <c:crosses val="autoZero"/>
        <c:auto val="0"/>
        <c:lblOffset val="100"/>
        <c:tickLblSkip val="1"/>
        <c:noMultiLvlLbl val="0"/>
      </c:catAx>
      <c:valAx>
        <c:axId val="3531756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175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5097715"/>
        <c:axId val="18169496"/>
      </c:lineChart>
      <c:catAx>
        <c:axId val="350977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69496"/>
        <c:crosses val="autoZero"/>
        <c:auto val="0"/>
        <c:lblOffset val="100"/>
        <c:tickLblSkip val="1"/>
        <c:noMultiLvlLbl val="0"/>
      </c:catAx>
      <c:valAx>
        <c:axId val="1816949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09771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56873913"/>
        <c:axId val="17215142"/>
      </c:lineChart>
      <c:catAx>
        <c:axId val="568739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15142"/>
        <c:crosses val="autoZero"/>
        <c:auto val="0"/>
        <c:lblOffset val="100"/>
        <c:tickLblSkip val="1"/>
        <c:noMultiLvlLbl val="0"/>
      </c:catAx>
      <c:valAx>
        <c:axId val="1721514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8739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0497519"/>
        <c:axId val="63103716"/>
      </c:lineChart>
      <c:catAx>
        <c:axId val="504975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03716"/>
        <c:crosses val="autoZero"/>
        <c:auto val="0"/>
        <c:lblOffset val="100"/>
        <c:tickLblSkip val="1"/>
        <c:noMultiLvlLbl val="0"/>
      </c:catAx>
      <c:valAx>
        <c:axId val="6310371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9751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27147925"/>
        <c:axId val="10015442"/>
      </c:lineChart>
      <c:catAx>
        <c:axId val="271479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15442"/>
        <c:crosses val="autoZero"/>
        <c:auto val="0"/>
        <c:lblOffset val="100"/>
        <c:tickLblSkip val="1"/>
        <c:noMultiLvlLbl val="0"/>
      </c:catAx>
      <c:valAx>
        <c:axId val="1001544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147925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1 562 110,0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- 140 599,8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- 130 947,1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43">
        <v>0</v>
      </c>
      <c r="V19" s="144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43">
        <v>0</v>
      </c>
      <c r="V20" s="144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43">
        <v>0</v>
      </c>
      <c r="V21" s="144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43435</v>
      </c>
      <c r="S31" s="161">
        <v>35.16241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43435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130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5879.698333333334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5879.7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35.55000000000018</v>
      </c>
      <c r="N6" s="65">
        <v>4697.85</v>
      </c>
      <c r="O6" s="65">
        <v>3800</v>
      </c>
      <c r="P6" s="3">
        <f t="shared" si="2"/>
        <v>1.2362763157894738</v>
      </c>
      <c r="Q6" s="2">
        <v>5879.7</v>
      </c>
      <c r="R6" s="69">
        <v>11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5879.7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43441</v>
      </c>
      <c r="B8" s="65">
        <v>12677.2</v>
      </c>
      <c r="C8" s="70">
        <v>138.8</v>
      </c>
      <c r="D8" s="106">
        <v>22.9</v>
      </c>
      <c r="E8" s="106">
        <f t="shared" si="0"/>
        <v>115.9</v>
      </c>
      <c r="F8" s="78">
        <v>11.7</v>
      </c>
      <c r="G8" s="78">
        <v>118.6</v>
      </c>
      <c r="H8" s="65">
        <v>427.6</v>
      </c>
      <c r="I8" s="78">
        <v>74</v>
      </c>
      <c r="J8" s="78">
        <v>75.6</v>
      </c>
      <c r="K8" s="78">
        <v>0</v>
      </c>
      <c r="L8" s="78">
        <v>0</v>
      </c>
      <c r="M8" s="65">
        <f t="shared" si="1"/>
        <v>23.599999999999596</v>
      </c>
      <c r="N8" s="65">
        <v>13547.1</v>
      </c>
      <c r="O8" s="65">
        <v>8900</v>
      </c>
      <c r="P8" s="3">
        <f t="shared" si="2"/>
        <v>1.5221460674157303</v>
      </c>
      <c r="Q8" s="2">
        <v>5879.7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43444</v>
      </c>
      <c r="B9" s="65">
        <v>1531.2</v>
      </c>
      <c r="C9" s="70">
        <v>396.3</v>
      </c>
      <c r="D9" s="106">
        <v>109.9</v>
      </c>
      <c r="E9" s="106">
        <f t="shared" si="0"/>
        <v>286.4</v>
      </c>
      <c r="F9" s="78">
        <v>8.7</v>
      </c>
      <c r="G9" s="82">
        <v>243.2</v>
      </c>
      <c r="H9" s="65">
        <v>389.9</v>
      </c>
      <c r="I9" s="78">
        <v>52.6</v>
      </c>
      <c r="J9" s="78">
        <v>62.7</v>
      </c>
      <c r="K9" s="78">
        <v>0</v>
      </c>
      <c r="L9" s="78">
        <v>0</v>
      </c>
      <c r="M9" s="65">
        <f t="shared" si="1"/>
        <v>13.539999999999807</v>
      </c>
      <c r="N9" s="65">
        <v>2698.14</v>
      </c>
      <c r="O9" s="65">
        <v>3500</v>
      </c>
      <c r="P9" s="3">
        <f t="shared" si="2"/>
        <v>0.7708971428571428</v>
      </c>
      <c r="Q9" s="2">
        <v>5879.7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43445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2800</v>
      </c>
      <c r="P10" s="3">
        <f t="shared" si="2"/>
        <v>0</v>
      </c>
      <c r="Q10" s="2">
        <v>5879.7</v>
      </c>
      <c r="R10" s="71"/>
      <c r="S10" s="72"/>
      <c r="T10" s="70"/>
      <c r="U10" s="143"/>
      <c r="V10" s="144"/>
      <c r="W10" s="122"/>
      <c r="X10" s="68">
        <f t="shared" si="3"/>
        <v>0</v>
      </c>
    </row>
    <row r="11" spans="1:24" ht="12.75">
      <c r="A11" s="10">
        <v>43446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5879.7</v>
      </c>
      <c r="R11" s="69"/>
      <c r="S11" s="65"/>
      <c r="T11" s="70"/>
      <c r="U11" s="143"/>
      <c r="V11" s="144"/>
      <c r="W11" s="122"/>
      <c r="X11" s="68">
        <f t="shared" si="3"/>
        <v>0</v>
      </c>
    </row>
    <row r="12" spans="1:24" ht="12.75">
      <c r="A12" s="10">
        <v>43447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5900</v>
      </c>
      <c r="P12" s="3">
        <f t="shared" si="2"/>
        <v>0</v>
      </c>
      <c r="Q12" s="2">
        <v>5879.7</v>
      </c>
      <c r="R12" s="69"/>
      <c r="S12" s="65"/>
      <c r="T12" s="70"/>
      <c r="U12" s="143"/>
      <c r="V12" s="144"/>
      <c r="W12" s="122"/>
      <c r="X12" s="68">
        <f t="shared" si="3"/>
        <v>0</v>
      </c>
    </row>
    <row r="13" spans="1:24" ht="12.75">
      <c r="A13" s="10">
        <v>43448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15100</v>
      </c>
      <c r="P13" s="3">
        <f t="shared" si="2"/>
        <v>0</v>
      </c>
      <c r="Q13" s="2">
        <v>5879.7</v>
      </c>
      <c r="R13" s="69"/>
      <c r="S13" s="65"/>
      <c r="T13" s="70"/>
      <c r="U13" s="143"/>
      <c r="V13" s="144"/>
      <c r="W13" s="122"/>
      <c r="X13" s="68">
        <f t="shared" si="3"/>
        <v>0</v>
      </c>
    </row>
    <row r="14" spans="1:24" ht="12.75">
      <c r="A14" s="10">
        <v>43451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5600</v>
      </c>
      <c r="P14" s="3">
        <f t="shared" si="2"/>
        <v>0</v>
      </c>
      <c r="Q14" s="2">
        <v>5879.7</v>
      </c>
      <c r="R14" s="69"/>
      <c r="S14" s="65"/>
      <c r="T14" s="74"/>
      <c r="U14" s="143"/>
      <c r="V14" s="144"/>
      <c r="W14" s="122"/>
      <c r="X14" s="68">
        <f t="shared" si="3"/>
        <v>0</v>
      </c>
    </row>
    <row r="15" spans="1:24" ht="12.75">
      <c r="A15" s="10">
        <v>43452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5879.7</v>
      </c>
      <c r="R15" s="69"/>
      <c r="S15" s="65"/>
      <c r="T15" s="74"/>
      <c r="U15" s="143"/>
      <c r="V15" s="144"/>
      <c r="W15" s="122"/>
      <c r="X15" s="68">
        <f t="shared" si="3"/>
        <v>0</v>
      </c>
    </row>
    <row r="16" spans="1:24" ht="12.75">
      <c r="A16" s="10">
        <v>43453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5879.7</v>
      </c>
      <c r="R16" s="69"/>
      <c r="S16" s="65"/>
      <c r="T16" s="74"/>
      <c r="U16" s="143"/>
      <c r="V16" s="144"/>
      <c r="W16" s="122"/>
      <c r="X16" s="68">
        <f t="shared" si="3"/>
        <v>0</v>
      </c>
    </row>
    <row r="17" spans="1:24" ht="12.75">
      <c r="A17" s="10">
        <v>43454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10300</v>
      </c>
      <c r="P17" s="3">
        <f t="shared" si="2"/>
        <v>0</v>
      </c>
      <c r="Q17" s="2">
        <v>5879.7</v>
      </c>
      <c r="R17" s="69"/>
      <c r="S17" s="65"/>
      <c r="T17" s="74"/>
      <c r="U17" s="143"/>
      <c r="V17" s="144"/>
      <c r="W17" s="122"/>
      <c r="X17" s="68">
        <f t="shared" si="3"/>
        <v>0</v>
      </c>
    </row>
    <row r="18" spans="1:24" ht="12.75">
      <c r="A18" s="10">
        <v>43455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5879.7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43456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10300</v>
      </c>
      <c r="P19" s="3">
        <f t="shared" si="2"/>
        <v>0</v>
      </c>
      <c r="Q19" s="2">
        <v>5879.7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43460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25600</v>
      </c>
      <c r="P20" s="3">
        <f t="shared" si="2"/>
        <v>0</v>
      </c>
      <c r="Q20" s="2">
        <v>5879.7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43461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21000</v>
      </c>
      <c r="P21" s="3">
        <f t="shared" si="2"/>
        <v>0</v>
      </c>
      <c r="Q21" s="2">
        <v>5879.7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9000</v>
      </c>
      <c r="P22" s="3">
        <f t="shared" si="2"/>
        <v>0</v>
      </c>
      <c r="Q22" s="2">
        <v>5879.7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5879.7</v>
      </c>
      <c r="R23" s="98"/>
      <c r="S23" s="99"/>
      <c r="T23" s="100"/>
      <c r="U23" s="155"/>
      <c r="V23" s="156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24909.7</v>
      </c>
      <c r="C24" s="85">
        <f t="shared" si="4"/>
        <v>1525.8</v>
      </c>
      <c r="D24" s="107">
        <f t="shared" si="4"/>
        <v>173.5</v>
      </c>
      <c r="E24" s="107">
        <f t="shared" si="4"/>
        <v>1352.3000000000002</v>
      </c>
      <c r="F24" s="85">
        <f t="shared" si="4"/>
        <v>86.60000000000001</v>
      </c>
      <c r="G24" s="85">
        <f t="shared" si="4"/>
        <v>1445.8999999999999</v>
      </c>
      <c r="H24" s="85">
        <f t="shared" si="4"/>
        <v>4243.4</v>
      </c>
      <c r="I24" s="85">
        <f t="shared" si="4"/>
        <v>366.8</v>
      </c>
      <c r="J24" s="85">
        <f t="shared" si="4"/>
        <v>268.3</v>
      </c>
      <c r="K24" s="85">
        <f t="shared" si="4"/>
        <v>630.7</v>
      </c>
      <c r="L24" s="85">
        <f t="shared" si="4"/>
        <v>1639.3</v>
      </c>
      <c r="M24" s="84">
        <f t="shared" si="4"/>
        <v>161.6900000000005</v>
      </c>
      <c r="N24" s="84">
        <f t="shared" si="4"/>
        <v>35278.19</v>
      </c>
      <c r="O24" s="84">
        <f t="shared" si="4"/>
        <v>162200</v>
      </c>
      <c r="P24" s="86">
        <f>N24/O24</f>
        <v>0.21749808877928484</v>
      </c>
      <c r="Q24" s="2"/>
      <c r="R24" s="75">
        <f>SUM(R4:R23)</f>
        <v>11</v>
      </c>
      <c r="S24" s="75">
        <f>SUM(S4:S23)</f>
        <v>0</v>
      </c>
      <c r="T24" s="75">
        <f>SUM(T4:T23)</f>
        <v>0</v>
      </c>
      <c r="U24" s="157">
        <f>SUM(U4:U23)</f>
        <v>1</v>
      </c>
      <c r="V24" s="158"/>
      <c r="W24" s="119">
        <f>SUM(W4:W23)</f>
        <v>0</v>
      </c>
      <c r="X24" s="111">
        <f>R24+S24+U24+T24+V24+W24</f>
        <v>12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43445</v>
      </c>
      <c r="S29" s="161">
        <v>9082.3263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43445</v>
      </c>
      <c r="S39" s="149">
        <v>1245.019629999998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131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132</v>
      </c>
      <c r="P27" s="170"/>
    </row>
    <row r="28" spans="1:16" ht="30.75" customHeight="1">
      <c r="A28" s="183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грудень!S39</f>
        <v>1245.019629999998</v>
      </c>
      <c r="B29" s="45">
        <v>212449</v>
      </c>
      <c r="C29" s="45">
        <v>2089.02</v>
      </c>
      <c r="D29" s="45">
        <v>15588.47</v>
      </c>
      <c r="E29" s="45">
        <v>1597.16</v>
      </c>
      <c r="F29" s="45">
        <v>29564.06</v>
      </c>
      <c r="G29" s="45">
        <v>14548.55</v>
      </c>
      <c r="H29" s="45">
        <v>24</v>
      </c>
      <c r="I29" s="45">
        <v>20</v>
      </c>
      <c r="J29" s="45">
        <v>0</v>
      </c>
      <c r="K29" s="45">
        <v>0</v>
      </c>
      <c r="L29" s="59">
        <f>H29+F29+D29+J29+B29</f>
        <v>257625.53</v>
      </c>
      <c r="M29" s="46">
        <f>C29+E29+G29+I29+K29</f>
        <v>18254.73</v>
      </c>
      <c r="N29" s="47">
        <f>M29-L29</f>
        <v>-239370.8</v>
      </c>
      <c r="O29" s="173">
        <f>грудень!S29</f>
        <v>9082.3263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910047.51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175345.45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263505.55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32132.21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121584.15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13438.35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38925.96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1562109.99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212449</v>
      </c>
      <c r="C58" s="9">
        <f>C29</f>
        <v>2089.02</v>
      </c>
    </row>
    <row r="59" spans="1:3" ht="25.5">
      <c r="A59" s="76" t="s">
        <v>54</v>
      </c>
      <c r="B59" s="9">
        <f>D29</f>
        <v>15588.47</v>
      </c>
      <c r="C59" s="9">
        <f>E29</f>
        <v>1597.16</v>
      </c>
    </row>
    <row r="60" spans="1:3" ht="12.75">
      <c r="A60" s="76" t="s">
        <v>55</v>
      </c>
      <c r="B60" s="9">
        <f>F29</f>
        <v>29564.06</v>
      </c>
      <c r="C60" s="9">
        <f>G29</f>
        <v>14548.55</v>
      </c>
    </row>
    <row r="61" spans="1:3" ht="25.5">
      <c r="A61" s="76" t="s">
        <v>56</v>
      </c>
      <c r="B61" s="9">
        <f>H29</f>
        <v>24</v>
      </c>
      <c r="C61" s="9">
        <f>I29</f>
        <v>20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2018-12-11T10:31:57Z</dcterms:modified>
  <cp:category/>
  <cp:version/>
  <cp:contentType/>
  <cp:contentStatus/>
</cp:coreProperties>
</file>